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245" activeTab="0"/>
  </bookViews>
  <sheets>
    <sheet name="Average Scores" sheetId="1" r:id="rId1"/>
  </sheets>
  <definedNames>
    <definedName name="Z_D0B6C83F_33BF_448A_B5A0_7EB600B67E21_.wvu.Cols" localSheetId="0" hidden="1">'Average Scores'!$C:$D</definedName>
  </definedNames>
  <calcPr fullCalcOnLoad="1"/>
</workbook>
</file>

<file path=xl/sharedStrings.xml><?xml version="1.0" encoding="utf-8"?>
<sst xmlns="http://schemas.openxmlformats.org/spreadsheetml/2006/main" count="46" uniqueCount="46">
  <si>
    <t>SD</t>
  </si>
  <si>
    <t>Domains</t>
  </si>
  <si>
    <t>Negative Affectivity</t>
  </si>
  <si>
    <t>Detachment</t>
  </si>
  <si>
    <t>Antagonism</t>
  </si>
  <si>
    <t>Disinhibition</t>
  </si>
  <si>
    <t>Psychoticism</t>
  </si>
  <si>
    <t>Facets</t>
  </si>
  <si>
    <t xml:space="preserve">Anhedonia  </t>
  </si>
  <si>
    <t>Anxiousness</t>
  </si>
  <si>
    <t>Attention Seeking</t>
  </si>
  <si>
    <t>Callousness</t>
  </si>
  <si>
    <t>Deceitfulness</t>
  </si>
  <si>
    <t>Depressivity</t>
  </si>
  <si>
    <t>Distractibility</t>
  </si>
  <si>
    <t>Eccentricity</t>
  </si>
  <si>
    <t>Emotional Lability</t>
  </si>
  <si>
    <t>Grandiosity</t>
  </si>
  <si>
    <t>Hostility</t>
  </si>
  <si>
    <t>Impulsivity</t>
  </si>
  <si>
    <t>Intimacy Avoidance</t>
  </si>
  <si>
    <t>Irresponsibility</t>
  </si>
  <si>
    <t>Manipulativeness</t>
  </si>
  <si>
    <t>Perceptual Dysregulation</t>
  </si>
  <si>
    <t>Perseveration</t>
  </si>
  <si>
    <t>Restricted Affectivity</t>
  </si>
  <si>
    <t>Rigid Perfectionism</t>
  </si>
  <si>
    <t>Risk Taking</t>
  </si>
  <si>
    <t>Separation Insecurity</t>
  </si>
  <si>
    <t>Submissiveness</t>
  </si>
  <si>
    <t>Suspiciousness</t>
  </si>
  <si>
    <t>Unusual Beliefs and Experiences</t>
  </si>
  <si>
    <t>Withdrawal</t>
  </si>
  <si>
    <t>Average score</t>
  </si>
  <si>
    <t>T-score</t>
  </si>
  <si>
    <t>z-score</t>
  </si>
  <si>
    <t>mean</t>
  </si>
  <si>
    <t>AMPD Composites (computed as sum of means)</t>
  </si>
  <si>
    <r>
      <t xml:space="preserve">This excel sheet will provide z-scores and T-scores for the PID-5 facets and domains and for the AMPD personality disorder composites. You need only enter an individual's facet scores (calculated as means) in the Average Score column (shaded in blue). The sheet will calculate the domain scores (based on three facets that contribute to it) and each of the PD omposities. These norms are reported in: Miller, J.D., Bagby. R.M., Hopwood. C.J., Simms, L.J., &amp; Lynam, D.R. (in press). Normative data for PID-5 domains, facets, and personality disorder composites from a representative sample and comparison to community and clinical samples. </t>
    </r>
    <r>
      <rPr>
        <i/>
        <sz val="11"/>
        <color indexed="8"/>
        <rFont val="Calibri"/>
        <family val="2"/>
      </rPr>
      <t>Personality Disorders: Theory, Research, and Treatment.</t>
    </r>
    <r>
      <rPr>
        <sz val="11"/>
        <color theme="1"/>
        <rFont val="Calibri"/>
        <family val="2"/>
      </rPr>
      <t xml:space="preserve"> </t>
    </r>
  </si>
  <si>
    <t>Schizotypal</t>
  </si>
  <si>
    <t>Antisocial</t>
  </si>
  <si>
    <t xml:space="preserve">Borderline </t>
  </si>
  <si>
    <t>Narcissistic</t>
  </si>
  <si>
    <t>Avoidant</t>
  </si>
  <si>
    <t>OCPD</t>
  </si>
  <si>
    <t xml:space="preserve">w/ Psychopathy Specifier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</si>
</sst>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i/>
      <sz val="11"/>
      <color indexed="8"/>
      <name val="Calibri"/>
      <family val="2"/>
    </font>
    <font>
      <b/>
      <sz val="11"/>
      <color indexed="8"/>
      <name val="Calibri"/>
      <family val="2"/>
    </font>
    <font>
      <sz val="11"/>
      <color indexed="8"/>
      <name val="Times New Roman"/>
      <family val="1"/>
    </font>
    <font>
      <b/>
      <sz val="11"/>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0000"/>
      <name val="Times New Roman"/>
      <family val="1"/>
    </font>
    <font>
      <b/>
      <sz val="11"/>
      <color rgb="FF000000"/>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5999600291252136"/>
        <bgColor indexed="64"/>
      </patternFill>
    </fill>
    <fill>
      <patternFill patternType="solid">
        <fgColor rgb="FFFFFF00"/>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right/>
      <top/>
      <bottom style="medium"/>
    </border>
    <border>
      <left style="medium"/>
      <right/>
      <top/>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3">
    <xf numFmtId="0" fontId="0" fillId="0" borderId="0" xfId="0" applyFont="1" applyAlignment="1">
      <alignment/>
    </xf>
    <xf numFmtId="0" fontId="37" fillId="0" borderId="0" xfId="0" applyFont="1" applyAlignment="1">
      <alignment vertical="center"/>
    </xf>
    <xf numFmtId="0" fontId="37" fillId="0" borderId="10" xfId="0" applyFont="1" applyBorder="1" applyAlignment="1">
      <alignment vertical="center"/>
    </xf>
    <xf numFmtId="0" fontId="38" fillId="0" borderId="11" xfId="0" applyFont="1" applyBorder="1" applyAlignment="1">
      <alignment vertical="center"/>
    </xf>
    <xf numFmtId="0" fontId="39" fillId="0" borderId="0" xfId="0" applyFont="1" applyAlignment="1">
      <alignment vertical="center"/>
    </xf>
    <xf numFmtId="0" fontId="39" fillId="0" borderId="12" xfId="0" applyFont="1" applyBorder="1" applyAlignment="1">
      <alignment vertical="center"/>
    </xf>
    <xf numFmtId="0" fontId="39" fillId="0" borderId="11" xfId="0" applyFont="1" applyBorder="1" applyAlignment="1">
      <alignment vertical="center"/>
    </xf>
    <xf numFmtId="0" fontId="39" fillId="0" borderId="13" xfId="0" applyFont="1" applyBorder="1" applyAlignment="1">
      <alignment vertical="center"/>
    </xf>
    <xf numFmtId="0" fontId="38" fillId="0" borderId="0" xfId="0" applyFont="1" applyBorder="1" applyAlignment="1">
      <alignment vertical="center"/>
    </xf>
    <xf numFmtId="0" fontId="37" fillId="0" borderId="0" xfId="0" applyFont="1" applyBorder="1" applyAlignment="1">
      <alignment vertical="center"/>
    </xf>
    <xf numFmtId="0" fontId="39" fillId="0" borderId="0" xfId="0" applyFont="1" applyBorder="1" applyAlignment="1">
      <alignment vertical="center"/>
    </xf>
    <xf numFmtId="0" fontId="0" fillId="0" borderId="0" xfId="0" applyFill="1" applyAlignment="1">
      <alignment/>
    </xf>
    <xf numFmtId="0" fontId="35" fillId="0" borderId="0" xfId="0" applyFont="1" applyAlignment="1">
      <alignment/>
    </xf>
    <xf numFmtId="0" fontId="37" fillId="0" borderId="14" xfId="0" applyFont="1" applyFill="1" applyBorder="1" applyAlignment="1">
      <alignment vertical="center"/>
    </xf>
    <xf numFmtId="0" fontId="37" fillId="0" borderId="15" xfId="0" applyFont="1" applyFill="1" applyBorder="1" applyAlignment="1">
      <alignment vertical="center"/>
    </xf>
    <xf numFmtId="0" fontId="37" fillId="0" borderId="16" xfId="0" applyFont="1" applyFill="1" applyBorder="1" applyAlignment="1">
      <alignment vertical="center"/>
    </xf>
    <xf numFmtId="0" fontId="39" fillId="0" borderId="14" xfId="0" applyFont="1" applyFill="1" applyBorder="1" applyAlignment="1">
      <alignment vertical="center"/>
    </xf>
    <xf numFmtId="0" fontId="39" fillId="0" borderId="15" xfId="0" applyFont="1" applyFill="1" applyBorder="1" applyAlignment="1">
      <alignment vertical="center"/>
    </xf>
    <xf numFmtId="0" fontId="39" fillId="0" borderId="16" xfId="0" applyFont="1" applyFill="1" applyBorder="1" applyAlignment="1">
      <alignment vertical="center"/>
    </xf>
    <xf numFmtId="0" fontId="37" fillId="33" borderId="14" xfId="0" applyFont="1" applyFill="1" applyBorder="1" applyAlignment="1" applyProtection="1">
      <alignment vertical="center"/>
      <protection locked="0"/>
    </xf>
    <xf numFmtId="0" fontId="37" fillId="33" borderId="15" xfId="0" applyFont="1" applyFill="1" applyBorder="1" applyAlignment="1" applyProtection="1">
      <alignment vertical="center"/>
      <protection locked="0"/>
    </xf>
    <xf numFmtId="0" fontId="37" fillId="33" borderId="16" xfId="0" applyFont="1" applyFill="1" applyBorder="1" applyAlignment="1" applyProtection="1">
      <alignment vertical="center"/>
      <protection locked="0"/>
    </xf>
    <xf numFmtId="2" fontId="0" fillId="34" borderId="0" xfId="0" applyNumberFormat="1" applyFill="1" applyAlignment="1">
      <alignment/>
    </xf>
    <xf numFmtId="2" fontId="0" fillId="35" borderId="14" xfId="0" applyNumberFormat="1" applyFill="1" applyBorder="1" applyAlignment="1">
      <alignment/>
    </xf>
    <xf numFmtId="2" fontId="0" fillId="35" borderId="15" xfId="0" applyNumberFormat="1" applyFill="1" applyBorder="1" applyAlignment="1">
      <alignment/>
    </xf>
    <xf numFmtId="2" fontId="0" fillId="34" borderId="12" xfId="0" applyNumberFormat="1" applyFill="1" applyBorder="1" applyAlignment="1">
      <alignment/>
    </xf>
    <xf numFmtId="2" fontId="0" fillId="35" borderId="16" xfId="0" applyNumberFormat="1" applyFill="1" applyBorder="1" applyAlignment="1">
      <alignment/>
    </xf>
    <xf numFmtId="0" fontId="38" fillId="0" borderId="17" xfId="0" applyFont="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2"/>
  <sheetViews>
    <sheetView tabSelected="1" zoomScalePageLayoutView="0" workbookViewId="0" topLeftCell="A29">
      <selection activeCell="B38" sqref="B38"/>
    </sheetView>
  </sheetViews>
  <sheetFormatPr defaultColWidth="9.140625" defaultRowHeight="15"/>
  <cols>
    <col min="1" max="1" width="29.7109375" style="0" customWidth="1"/>
    <col min="2" max="2" width="14.8515625" style="0" customWidth="1"/>
    <col min="3" max="4" width="9.140625" style="0" hidden="1" customWidth="1"/>
    <col min="5" max="5" width="14.57421875" style="0" customWidth="1"/>
    <col min="6" max="6" width="15.140625" style="0" customWidth="1"/>
    <col min="7" max="30" width="9.140625" style="11" customWidth="1"/>
  </cols>
  <sheetData>
    <row r="1" spans="1:6" ht="153" customHeight="1">
      <c r="A1" s="30" t="s">
        <v>38</v>
      </c>
      <c r="B1" s="31"/>
      <c r="C1" s="31"/>
      <c r="D1" s="31"/>
      <c r="E1" s="31"/>
      <c r="F1" s="32"/>
    </row>
    <row r="2" spans="1:6" ht="15.75" thickBot="1">
      <c r="A2" s="3"/>
      <c r="B2" s="8" t="s">
        <v>33</v>
      </c>
      <c r="C2" s="10" t="s">
        <v>36</v>
      </c>
      <c r="D2" s="10" t="s">
        <v>0</v>
      </c>
      <c r="E2" s="12" t="s">
        <v>35</v>
      </c>
      <c r="F2" s="12" t="s">
        <v>34</v>
      </c>
    </row>
    <row r="3" spans="1:6" ht="15.75" thickBot="1">
      <c r="A3" s="27" t="s">
        <v>7</v>
      </c>
      <c r="B3" s="28"/>
      <c r="C3" s="28"/>
      <c r="D3" s="28"/>
      <c r="E3" s="28"/>
      <c r="F3" s="29"/>
    </row>
    <row r="4" spans="1:6" ht="15">
      <c r="A4" s="2" t="s">
        <v>8</v>
      </c>
      <c r="B4" s="19">
        <v>2</v>
      </c>
      <c r="C4" s="1">
        <v>0.89</v>
      </c>
      <c r="D4" s="1">
        <v>0.64</v>
      </c>
      <c r="E4" s="22">
        <f>(B4-C4)/D4</f>
        <v>1.7343749999999998</v>
      </c>
      <c r="F4" s="23">
        <f>E4*10+50</f>
        <v>67.34375</v>
      </c>
    </row>
    <row r="5" spans="1:6" ht="15">
      <c r="A5" s="2" t="s">
        <v>9</v>
      </c>
      <c r="B5" s="20">
        <v>2</v>
      </c>
      <c r="C5" s="1">
        <v>1.02</v>
      </c>
      <c r="D5" s="1">
        <v>0.73</v>
      </c>
      <c r="E5" s="22">
        <f aca="true" t="shared" si="0" ref="E5:E28">(B5-C5)/D5</f>
        <v>1.3424657534246576</v>
      </c>
      <c r="F5" s="24">
        <f aca="true" t="shared" si="1" ref="F5:F42">E5*10+50</f>
        <v>63.42465753424658</v>
      </c>
    </row>
    <row r="6" spans="1:6" ht="15">
      <c r="A6" s="2" t="s">
        <v>10</v>
      </c>
      <c r="B6" s="20">
        <v>2</v>
      </c>
      <c r="C6" s="1">
        <v>0.81</v>
      </c>
      <c r="D6" s="1">
        <v>0.65</v>
      </c>
      <c r="E6" s="22">
        <f t="shared" si="0"/>
        <v>1.8307692307692307</v>
      </c>
      <c r="F6" s="24">
        <f t="shared" si="1"/>
        <v>68.3076923076923</v>
      </c>
    </row>
    <row r="7" spans="1:6" ht="15">
      <c r="A7" s="2" t="s">
        <v>11</v>
      </c>
      <c r="B7" s="20">
        <v>2</v>
      </c>
      <c r="C7" s="1">
        <v>0.4</v>
      </c>
      <c r="D7" s="1">
        <v>0.5</v>
      </c>
      <c r="E7" s="22">
        <f t="shared" si="0"/>
        <v>3.2</v>
      </c>
      <c r="F7" s="24">
        <f t="shared" si="1"/>
        <v>82</v>
      </c>
    </row>
    <row r="8" spans="1:6" ht="15">
      <c r="A8" s="2" t="s">
        <v>12</v>
      </c>
      <c r="B8" s="20">
        <v>2</v>
      </c>
      <c r="C8" s="1">
        <v>0.52</v>
      </c>
      <c r="D8" s="1">
        <v>0.54</v>
      </c>
      <c r="E8" s="22">
        <f t="shared" si="0"/>
        <v>2.7407407407407405</v>
      </c>
      <c r="F8" s="24">
        <f t="shared" si="1"/>
        <v>77.4074074074074</v>
      </c>
    </row>
    <row r="9" spans="1:6" ht="15">
      <c r="A9" s="2" t="s">
        <v>13</v>
      </c>
      <c r="B9" s="20">
        <v>2</v>
      </c>
      <c r="C9" s="1">
        <v>0.53</v>
      </c>
      <c r="D9" s="1">
        <v>0.62</v>
      </c>
      <c r="E9" s="22">
        <f t="shared" si="0"/>
        <v>2.370967741935484</v>
      </c>
      <c r="F9" s="24">
        <f t="shared" si="1"/>
        <v>73.70967741935485</v>
      </c>
    </row>
    <row r="10" spans="1:6" ht="15">
      <c r="A10" s="2" t="s">
        <v>14</v>
      </c>
      <c r="B10" s="20">
        <v>0</v>
      </c>
      <c r="C10" s="1">
        <v>0.86</v>
      </c>
      <c r="D10" s="1">
        <v>0.69</v>
      </c>
      <c r="E10" s="22">
        <f t="shared" si="0"/>
        <v>-1.2463768115942029</v>
      </c>
      <c r="F10" s="24">
        <f t="shared" si="1"/>
        <v>37.53623188405797</v>
      </c>
    </row>
    <row r="11" spans="1:6" ht="15">
      <c r="A11" s="2" t="s">
        <v>15</v>
      </c>
      <c r="B11" s="20">
        <v>2</v>
      </c>
      <c r="C11" s="1">
        <v>0.82</v>
      </c>
      <c r="D11" s="1">
        <v>0.76</v>
      </c>
      <c r="E11" s="22">
        <f t="shared" si="0"/>
        <v>1.5526315789473686</v>
      </c>
      <c r="F11" s="24">
        <f t="shared" si="1"/>
        <v>65.52631578947368</v>
      </c>
    </row>
    <row r="12" spans="1:6" ht="15">
      <c r="A12" s="2" t="s">
        <v>16</v>
      </c>
      <c r="B12" s="20">
        <v>2</v>
      </c>
      <c r="C12" s="1">
        <v>0.94</v>
      </c>
      <c r="D12" s="1">
        <v>0.74</v>
      </c>
      <c r="E12" s="22">
        <f t="shared" si="0"/>
        <v>1.4324324324324325</v>
      </c>
      <c r="F12" s="24">
        <f t="shared" si="1"/>
        <v>64.32432432432432</v>
      </c>
    </row>
    <row r="13" spans="1:6" ht="15">
      <c r="A13" s="2" t="s">
        <v>17</v>
      </c>
      <c r="B13" s="20">
        <v>2</v>
      </c>
      <c r="C13" s="1">
        <v>0.82</v>
      </c>
      <c r="D13" s="1">
        <v>0.58</v>
      </c>
      <c r="E13" s="22">
        <f t="shared" si="0"/>
        <v>2.03448275862069</v>
      </c>
      <c r="F13" s="24">
        <f t="shared" si="1"/>
        <v>70.3448275862069</v>
      </c>
    </row>
    <row r="14" spans="1:6" ht="15">
      <c r="A14" s="2" t="s">
        <v>18</v>
      </c>
      <c r="B14" s="20">
        <v>2</v>
      </c>
      <c r="C14" s="1">
        <v>0.91</v>
      </c>
      <c r="D14" s="1">
        <v>0.67</v>
      </c>
      <c r="E14" s="22">
        <f t="shared" si="0"/>
        <v>1.6268656716417906</v>
      </c>
      <c r="F14" s="24">
        <f t="shared" si="1"/>
        <v>66.26865671641791</v>
      </c>
    </row>
    <row r="15" spans="1:6" ht="15">
      <c r="A15" s="2" t="s">
        <v>19</v>
      </c>
      <c r="B15" s="20">
        <v>2</v>
      </c>
      <c r="C15" s="1">
        <v>0.77</v>
      </c>
      <c r="D15" s="1">
        <v>0.57</v>
      </c>
      <c r="E15" s="22">
        <f t="shared" si="0"/>
        <v>2.1578947368421053</v>
      </c>
      <c r="F15" s="24">
        <f t="shared" si="1"/>
        <v>71.57894736842105</v>
      </c>
    </row>
    <row r="16" spans="1:6" ht="15">
      <c r="A16" s="2" t="s">
        <v>20</v>
      </c>
      <c r="B16" s="20">
        <v>2</v>
      </c>
      <c r="C16" s="1">
        <v>0.61</v>
      </c>
      <c r="D16" s="1">
        <v>0.65</v>
      </c>
      <c r="E16" s="22">
        <f t="shared" si="0"/>
        <v>2.1384615384615384</v>
      </c>
      <c r="F16" s="24">
        <f t="shared" si="1"/>
        <v>71.38461538461539</v>
      </c>
    </row>
    <row r="17" spans="1:6" ht="15">
      <c r="A17" s="2" t="s">
        <v>21</v>
      </c>
      <c r="B17" s="20">
        <v>2</v>
      </c>
      <c r="C17" s="1">
        <v>0.39</v>
      </c>
      <c r="D17" s="1">
        <v>0.49</v>
      </c>
      <c r="E17" s="22">
        <f t="shared" si="0"/>
        <v>3.2857142857142856</v>
      </c>
      <c r="F17" s="24">
        <f t="shared" si="1"/>
        <v>82.85714285714286</v>
      </c>
    </row>
    <row r="18" spans="1:6" ht="15">
      <c r="A18" s="2" t="s">
        <v>22</v>
      </c>
      <c r="B18" s="20">
        <v>2</v>
      </c>
      <c r="C18" s="1">
        <v>0.8</v>
      </c>
      <c r="D18" s="1">
        <v>0.67</v>
      </c>
      <c r="E18" s="22">
        <f t="shared" si="0"/>
        <v>1.7910447761194028</v>
      </c>
      <c r="F18" s="24">
        <f t="shared" si="1"/>
        <v>67.91044776119404</v>
      </c>
    </row>
    <row r="19" spans="1:6" ht="15">
      <c r="A19" s="2" t="s">
        <v>23</v>
      </c>
      <c r="B19" s="20">
        <v>2</v>
      </c>
      <c r="C19" s="1">
        <v>0.44</v>
      </c>
      <c r="D19" s="1">
        <v>0.48</v>
      </c>
      <c r="E19" s="22">
        <f t="shared" si="0"/>
        <v>3.2500000000000004</v>
      </c>
      <c r="F19" s="24">
        <f t="shared" si="1"/>
        <v>82.5</v>
      </c>
    </row>
    <row r="20" spans="1:6" ht="15">
      <c r="A20" s="2" t="s">
        <v>24</v>
      </c>
      <c r="B20" s="20">
        <v>2</v>
      </c>
      <c r="C20" s="1">
        <v>0.82</v>
      </c>
      <c r="D20" s="1">
        <v>0.62</v>
      </c>
      <c r="E20" s="22">
        <f t="shared" si="0"/>
        <v>1.9032258064516132</v>
      </c>
      <c r="F20" s="24">
        <f t="shared" si="1"/>
        <v>69.03225806451613</v>
      </c>
    </row>
    <row r="21" spans="1:6" ht="15">
      <c r="A21" s="2" t="s">
        <v>25</v>
      </c>
      <c r="B21" s="20">
        <v>2</v>
      </c>
      <c r="C21" s="1">
        <v>0.97</v>
      </c>
      <c r="D21" s="1">
        <v>0.56</v>
      </c>
      <c r="E21" s="22">
        <f t="shared" si="0"/>
        <v>1.8392857142857142</v>
      </c>
      <c r="F21" s="24">
        <f t="shared" si="1"/>
        <v>68.39285714285714</v>
      </c>
    </row>
    <row r="22" spans="1:6" ht="15">
      <c r="A22" s="2" t="s">
        <v>26</v>
      </c>
      <c r="B22" s="20">
        <v>1</v>
      </c>
      <c r="C22" s="1">
        <v>1.05</v>
      </c>
      <c r="D22" s="1">
        <v>0.68</v>
      </c>
      <c r="E22" s="22">
        <f t="shared" si="0"/>
        <v>-0.07352941176470594</v>
      </c>
      <c r="F22" s="24">
        <f t="shared" si="1"/>
        <v>49.26470588235294</v>
      </c>
    </row>
    <row r="23" spans="1:6" ht="15">
      <c r="A23" s="2" t="s">
        <v>27</v>
      </c>
      <c r="B23" s="20">
        <v>2</v>
      </c>
      <c r="C23" s="1">
        <v>1.05</v>
      </c>
      <c r="D23" s="1">
        <v>0.68</v>
      </c>
      <c r="E23" s="22">
        <f t="shared" si="0"/>
        <v>1.3970588235294117</v>
      </c>
      <c r="F23" s="24">
        <f t="shared" si="1"/>
        <v>63.970588235294116</v>
      </c>
    </row>
    <row r="24" spans="1:6" ht="15">
      <c r="A24" s="2" t="s">
        <v>28</v>
      </c>
      <c r="B24" s="20">
        <v>2</v>
      </c>
      <c r="C24" s="1">
        <v>0.8</v>
      </c>
      <c r="D24" s="1">
        <v>0.68</v>
      </c>
      <c r="E24" s="22">
        <f t="shared" si="0"/>
        <v>1.764705882352941</v>
      </c>
      <c r="F24" s="24">
        <f t="shared" si="1"/>
        <v>67.6470588235294</v>
      </c>
    </row>
    <row r="25" spans="1:6" ht="15">
      <c r="A25" s="2" t="s">
        <v>29</v>
      </c>
      <c r="B25" s="20">
        <v>2</v>
      </c>
      <c r="C25" s="1">
        <v>1.17</v>
      </c>
      <c r="D25" s="1">
        <v>0.66</v>
      </c>
      <c r="E25" s="22">
        <f t="shared" si="0"/>
        <v>1.2575757575757576</v>
      </c>
      <c r="F25" s="24">
        <f t="shared" si="1"/>
        <v>62.57575757575758</v>
      </c>
    </row>
    <row r="26" spans="1:6" ht="15">
      <c r="A26" s="2" t="s">
        <v>30</v>
      </c>
      <c r="B26" s="20">
        <v>2</v>
      </c>
      <c r="C26" s="1">
        <v>0.95</v>
      </c>
      <c r="D26" s="1">
        <v>0.58</v>
      </c>
      <c r="E26" s="22">
        <f t="shared" si="0"/>
        <v>1.810344827586207</v>
      </c>
      <c r="F26" s="24">
        <f t="shared" si="1"/>
        <v>68.10344827586206</v>
      </c>
    </row>
    <row r="27" spans="1:6" ht="15">
      <c r="A27" s="2" t="s">
        <v>31</v>
      </c>
      <c r="B27" s="20">
        <v>2</v>
      </c>
      <c r="C27" s="1">
        <v>0.64</v>
      </c>
      <c r="D27" s="1">
        <v>0.63</v>
      </c>
      <c r="E27" s="22">
        <f t="shared" si="0"/>
        <v>2.1587301587301586</v>
      </c>
      <c r="F27" s="24">
        <f t="shared" si="1"/>
        <v>71.58730158730158</v>
      </c>
    </row>
    <row r="28" spans="1:6" ht="15.75" thickBot="1">
      <c r="A28" s="2" t="s">
        <v>32</v>
      </c>
      <c r="B28" s="21">
        <v>2</v>
      </c>
      <c r="C28" s="9">
        <v>1.01</v>
      </c>
      <c r="D28" s="9">
        <v>0.72</v>
      </c>
      <c r="E28" s="22">
        <f t="shared" si="0"/>
        <v>1.375</v>
      </c>
      <c r="F28" s="26">
        <f t="shared" si="1"/>
        <v>63.75</v>
      </c>
    </row>
    <row r="29" spans="1:6" ht="15.75" thickBot="1">
      <c r="A29" s="27" t="s">
        <v>1</v>
      </c>
      <c r="B29" s="28"/>
      <c r="C29" s="28"/>
      <c r="D29" s="28"/>
      <c r="E29" s="28"/>
      <c r="F29" s="29"/>
    </row>
    <row r="30" spans="1:6" ht="15">
      <c r="A30" s="2" t="s">
        <v>2</v>
      </c>
      <c r="B30" s="13">
        <f>(B5+B12+B24)/3</f>
        <v>2</v>
      </c>
      <c r="C30" s="1">
        <v>0.92</v>
      </c>
      <c r="D30" s="1">
        <v>0.62</v>
      </c>
      <c r="E30" s="22">
        <f aca="true" t="shared" si="2" ref="E30:E42">(B30-C30)/D30</f>
        <v>1.741935483870968</v>
      </c>
      <c r="F30" s="23">
        <f t="shared" si="1"/>
        <v>67.41935483870968</v>
      </c>
    </row>
    <row r="31" spans="1:6" ht="15">
      <c r="A31" s="2" t="s">
        <v>3</v>
      </c>
      <c r="B31" s="14">
        <f>(B4+B16+B28)/3</f>
        <v>2</v>
      </c>
      <c r="C31" s="1">
        <v>0.84</v>
      </c>
      <c r="D31" s="1">
        <v>0.56</v>
      </c>
      <c r="E31" s="22">
        <f t="shared" si="2"/>
        <v>2.0714285714285716</v>
      </c>
      <c r="F31" s="24">
        <f t="shared" si="1"/>
        <v>70.71428571428572</v>
      </c>
    </row>
    <row r="32" spans="1:6" ht="15">
      <c r="A32" s="2" t="s">
        <v>4</v>
      </c>
      <c r="B32" s="14">
        <f>(B8+B13+B18)/3</f>
        <v>2</v>
      </c>
      <c r="C32" s="1">
        <v>0.71</v>
      </c>
      <c r="D32" s="1">
        <v>0.52</v>
      </c>
      <c r="E32" s="22">
        <f t="shared" si="2"/>
        <v>2.480769230769231</v>
      </c>
      <c r="F32" s="24">
        <f t="shared" si="1"/>
        <v>74.8076923076923</v>
      </c>
    </row>
    <row r="33" spans="1:6" ht="15">
      <c r="A33" s="2" t="s">
        <v>5</v>
      </c>
      <c r="B33" s="14">
        <v>2</v>
      </c>
      <c r="C33" s="1">
        <v>0.66</v>
      </c>
      <c r="D33" s="1">
        <v>0.5</v>
      </c>
      <c r="E33" s="22">
        <f t="shared" si="2"/>
        <v>2.6799999999999997</v>
      </c>
      <c r="F33" s="24">
        <f t="shared" si="1"/>
        <v>76.8</v>
      </c>
    </row>
    <row r="34" spans="1:6" ht="15.75" thickBot="1">
      <c r="A34" s="2" t="s">
        <v>6</v>
      </c>
      <c r="B34" s="15">
        <f>(B11+B19+B27)/3</f>
        <v>2</v>
      </c>
      <c r="C34" s="9">
        <v>0.63</v>
      </c>
      <c r="D34" s="9">
        <v>0.56</v>
      </c>
      <c r="E34" s="22">
        <f t="shared" si="2"/>
        <v>2.446428571428571</v>
      </c>
      <c r="F34" s="26">
        <f t="shared" si="1"/>
        <v>74.46428571428571</v>
      </c>
    </row>
    <row r="35" spans="1:6" ht="15.75" thickBot="1">
      <c r="A35" s="27" t="s">
        <v>37</v>
      </c>
      <c r="B35" s="28"/>
      <c r="C35" s="28"/>
      <c r="D35" s="28"/>
      <c r="E35" s="28"/>
      <c r="F35" s="29"/>
    </row>
    <row r="36" spans="1:6" ht="15">
      <c r="A36" s="6" t="s">
        <v>39</v>
      </c>
      <c r="B36" s="16">
        <f>B19+B27+B11+B21+B28+B26</f>
        <v>12</v>
      </c>
      <c r="C36" s="4">
        <v>4.83</v>
      </c>
      <c r="D36" s="4">
        <v>2.87</v>
      </c>
      <c r="E36" s="22">
        <f t="shared" si="2"/>
        <v>2.498257839721254</v>
      </c>
      <c r="F36" s="23">
        <f t="shared" si="1"/>
        <v>74.98257839721254</v>
      </c>
    </row>
    <row r="37" spans="1:6" ht="15">
      <c r="A37" s="6" t="s">
        <v>40</v>
      </c>
      <c r="B37" s="17">
        <f>B18+B7+B8+B14+B23+B15+B17</f>
        <v>14</v>
      </c>
      <c r="C37" s="4">
        <v>4.84</v>
      </c>
      <c r="D37" s="4">
        <v>3.01</v>
      </c>
      <c r="E37" s="22">
        <f t="shared" si="2"/>
        <v>3.0431893687707645</v>
      </c>
      <c r="F37" s="24">
        <f t="shared" si="1"/>
        <v>80.43189368770764</v>
      </c>
    </row>
    <row r="38" spans="1:6" ht="15">
      <c r="A38" s="6" t="s">
        <v>45</v>
      </c>
      <c r="B38" s="17">
        <f>B18+B7+B8+B14+B23+B15+B17+B6+(3-B5)+(3-B28)</f>
        <v>18</v>
      </c>
      <c r="C38" s="4">
        <v>9.62</v>
      </c>
      <c r="D38" s="4">
        <v>2.9</v>
      </c>
      <c r="E38" s="22">
        <f t="shared" si="2"/>
        <v>2.8896551724137933</v>
      </c>
      <c r="F38" s="24">
        <f t="shared" si="1"/>
        <v>78.89655172413794</v>
      </c>
    </row>
    <row r="39" spans="1:6" ht="15">
      <c r="A39" s="6" t="s">
        <v>41</v>
      </c>
      <c r="B39" s="17">
        <f>B12+B5+B24+B9+B15+B23+B14</f>
        <v>14</v>
      </c>
      <c r="C39" s="4">
        <v>6.02</v>
      </c>
      <c r="D39" s="4">
        <v>3.25</v>
      </c>
      <c r="E39" s="22">
        <f t="shared" si="2"/>
        <v>2.4553846153846157</v>
      </c>
      <c r="F39" s="24">
        <f t="shared" si="1"/>
        <v>74.55384615384617</v>
      </c>
    </row>
    <row r="40" spans="1:6" ht="15">
      <c r="A40" s="6" t="s">
        <v>42</v>
      </c>
      <c r="B40" s="17">
        <f>B13+B6</f>
        <v>4</v>
      </c>
      <c r="C40" s="4">
        <v>1.63</v>
      </c>
      <c r="D40" s="4">
        <v>1.09</v>
      </c>
      <c r="E40" s="22">
        <f t="shared" si="2"/>
        <v>2.1743119266055047</v>
      </c>
      <c r="F40" s="24">
        <f t="shared" si="1"/>
        <v>71.74311926605505</v>
      </c>
    </row>
    <row r="41" spans="1:6" ht="15">
      <c r="A41" s="6" t="s">
        <v>43</v>
      </c>
      <c r="B41" s="17">
        <f>B5+B28+B4+B16</f>
        <v>8</v>
      </c>
      <c r="C41" s="4">
        <v>3.53</v>
      </c>
      <c r="D41" s="4">
        <v>2.24</v>
      </c>
      <c r="E41" s="22">
        <f t="shared" si="2"/>
        <v>1.9955357142857144</v>
      </c>
      <c r="F41" s="24">
        <f t="shared" si="1"/>
        <v>69.95535714285714</v>
      </c>
    </row>
    <row r="42" spans="1:6" ht="15.75" thickBot="1">
      <c r="A42" s="7" t="s">
        <v>44</v>
      </c>
      <c r="B42" s="18">
        <f>B22+B20+B16+B21</f>
        <v>7</v>
      </c>
      <c r="C42" s="5">
        <v>3.45</v>
      </c>
      <c r="D42" s="5">
        <v>1.82</v>
      </c>
      <c r="E42" s="25">
        <f t="shared" si="2"/>
        <v>1.9505494505494503</v>
      </c>
      <c r="F42" s="26">
        <f t="shared" si="1"/>
        <v>69.50549450549451</v>
      </c>
    </row>
  </sheetData>
  <sheetProtection/>
  <mergeCells count="4">
    <mergeCell ref="A3:F3"/>
    <mergeCell ref="A35:F35"/>
    <mergeCell ref="A29:F29"/>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Lynam</dc:creator>
  <cp:keywords/>
  <dc:description/>
  <cp:lastModifiedBy>Joshua D Miller</cp:lastModifiedBy>
  <dcterms:created xsi:type="dcterms:W3CDTF">2021-12-11T19:30:07Z</dcterms:created>
  <dcterms:modified xsi:type="dcterms:W3CDTF">2022-01-20T11:45:40Z</dcterms:modified>
  <cp:category/>
  <cp:version/>
  <cp:contentType/>
  <cp:contentStatus/>
</cp:coreProperties>
</file>